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eata_pdf\Desktop\Stonava\veřejné osvětlení\"/>
    </mc:Choice>
  </mc:AlternateContent>
  <xr:revisionPtr revIDLastSave="0" documentId="8_{AB7B3926-6433-4B2E-9BF8-015F4E0594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  <sheet name="Sestava kompatibility" sheetId="4" r:id="rId4"/>
  </sheets>
  <calcPr calcId="191029"/>
</workbook>
</file>

<file path=xl/calcChain.xml><?xml version="1.0" encoding="utf-8"?>
<calcChain xmlns="http://schemas.openxmlformats.org/spreadsheetml/2006/main">
  <c r="G43" i="1" l="1"/>
  <c r="J43" i="1"/>
  <c r="G36" i="1"/>
  <c r="J36" i="1" s="1"/>
  <c r="F30" i="1"/>
  <c r="I30" i="1" s="1"/>
  <c r="I37" i="1"/>
  <c r="G37" i="1"/>
  <c r="J37" i="1" s="1"/>
  <c r="I36" i="1"/>
  <c r="F26" i="1"/>
  <c r="I26" i="1" s="1"/>
  <c r="F42" i="1"/>
  <c r="I42" i="1" s="1"/>
  <c r="F40" i="1"/>
  <c r="I40" i="1" s="1"/>
  <c r="F35" i="1"/>
  <c r="I35" i="1" s="1"/>
  <c r="F34" i="1"/>
  <c r="I34" i="1" s="1"/>
  <c r="F28" i="1"/>
  <c r="I28" i="1" s="1"/>
  <c r="F27" i="1"/>
  <c r="I27" i="1" s="1"/>
  <c r="F23" i="1"/>
  <c r="I23" i="1" s="1"/>
  <c r="F22" i="1"/>
  <c r="I22" i="1" s="1"/>
  <c r="F20" i="1"/>
  <c r="I20" i="1" s="1"/>
  <c r="F16" i="1"/>
  <c r="I16" i="1" s="1"/>
  <c r="F14" i="1"/>
  <c r="I14" i="1" s="1"/>
  <c r="F13" i="1"/>
  <c r="F11" i="1"/>
  <c r="I11" i="1" s="1"/>
  <c r="F10" i="1"/>
  <c r="I10" i="1" s="1"/>
  <c r="F9" i="1"/>
  <c r="I9" i="1" s="1"/>
  <c r="F8" i="1"/>
  <c r="I8" i="1" s="1"/>
  <c r="F7" i="1"/>
  <c r="I7" i="1" s="1"/>
  <c r="F6" i="1"/>
  <c r="I6" i="1" s="1"/>
  <c r="I43" i="1" s="1"/>
  <c r="F43" i="1" l="1"/>
  <c r="E49" i="1"/>
  <c r="F49" i="1" s="1"/>
  <c r="G49" i="1" s="1"/>
  <c r="E48" i="1"/>
  <c r="I13" i="1"/>
  <c r="E47" i="1" l="1"/>
  <c r="F48" i="1"/>
  <c r="G48" i="1" s="1"/>
  <c r="F47" i="1" l="1"/>
  <c r="G47" i="1" s="1"/>
</calcChain>
</file>

<file path=xl/sharedStrings.xml><?xml version="1.0" encoding="utf-8"?>
<sst xmlns="http://schemas.openxmlformats.org/spreadsheetml/2006/main" count="181" uniqueCount="110">
  <si>
    <t>ks</t>
  </si>
  <si>
    <t>Svodový kabel CYKY-J 3x1,5</t>
  </si>
  <si>
    <t>m</t>
  </si>
  <si>
    <t>Astronomické hodiny</t>
  </si>
  <si>
    <t>Montáž nového svítidla</t>
  </si>
  <si>
    <t xml:space="preserve"> </t>
  </si>
  <si>
    <t>Pronájem montážní plošiny (hod.)</t>
  </si>
  <si>
    <t>hod</t>
  </si>
  <si>
    <t>Revizní zpráva</t>
  </si>
  <si>
    <t>kpl</t>
  </si>
  <si>
    <t>DIO, zajištění stavby</t>
  </si>
  <si>
    <t>set</t>
  </si>
  <si>
    <t>Odvoz a likvidace demont. materiálu</t>
  </si>
  <si>
    <t>Energetický audit (posudek)</t>
  </si>
  <si>
    <t>Projektová dokumentace</t>
  </si>
  <si>
    <t>Certifikované měření osvětlení po realizaci projektu</t>
  </si>
  <si>
    <t>Technický dozor investora</t>
  </si>
  <si>
    <t>Pasport a generel předmětné části</t>
  </si>
  <si>
    <t>Suma</t>
  </si>
  <si>
    <t>Rekapitulace podíl bez DPH DPH (21%) s DPH</t>
  </si>
  <si>
    <t>4.</t>
  </si>
  <si>
    <t>Celkové náklady</t>
  </si>
  <si>
    <t>5.</t>
  </si>
  <si>
    <t>z toho uznatelné náklady</t>
  </si>
  <si>
    <t>%</t>
  </si>
  <si>
    <t>6.</t>
  </si>
  <si>
    <t>z toho neuznatelné náklady</t>
  </si>
  <si>
    <t xml:space="preserve"> číslo</t>
  </si>
  <si>
    <t xml:space="preserve">  položka</t>
  </si>
  <si>
    <t xml:space="preserve"> MJ</t>
  </si>
  <si>
    <t>množství</t>
  </si>
  <si>
    <t xml:space="preserve"> Náklady v Kč bez DPH</t>
  </si>
  <si>
    <t>Kč/MJ</t>
  </si>
  <si>
    <t>uznatelné</t>
  </si>
  <si>
    <t>neuznatelné</t>
  </si>
  <si>
    <t xml:space="preserve"> Náklady v Kč s DPH</t>
  </si>
  <si>
    <t>3.</t>
  </si>
  <si>
    <t>Ostatní</t>
  </si>
  <si>
    <t>2.</t>
  </si>
  <si>
    <t xml:space="preserve"> Montážní práce</t>
  </si>
  <si>
    <t>1.</t>
  </si>
  <si>
    <t xml:space="preserve"> Materiál</t>
  </si>
  <si>
    <t>Podíl</t>
  </si>
  <si>
    <t>bez DPH</t>
  </si>
  <si>
    <t>DPH (21 %)</t>
  </si>
  <si>
    <t xml:space="preserve">REKAPITULACE  </t>
  </si>
  <si>
    <t xml:space="preserve"> s DPH</t>
  </si>
  <si>
    <t>Stožárová svorkovnice, typ SR721-1x poj Cu</t>
  </si>
  <si>
    <t>Připojovací svorka na AlFe</t>
  </si>
  <si>
    <t>Připojovací svorka na AES</t>
  </si>
  <si>
    <t>Spustit: 31.1.2022 18:34</t>
  </si>
  <si>
    <t>Následující funkce sešitu nejsou podporovány dřívějšími verzemi aplikace Excel. V případě otevření sešitu v dřívější verzi aplikace Excel nebo v případě uložení sešitu v dřívějším formátu souborů může dojít ke ztrátě nebo omezení uvedených funkcí.</t>
  </si>
  <si>
    <t>Nevýznamná ztráta věrnosti</t>
  </si>
  <si>
    <t>Počet výskytů</t>
  </si>
  <si>
    <t>Verze</t>
  </si>
  <si>
    <t>Některé buňky nebo styly tohoto sešitu obsahují formátování, které není ve vybraném formátu souborů podporováno. Tyto formáty budou převedeny na nejbližší odpovídající formát, který je k dispozici.</t>
  </si>
  <si>
    <t>Excel 97–2003</t>
  </si>
  <si>
    <t>Demontáž stávajícího svítidla vč. odpojení</t>
  </si>
  <si>
    <t>Kabel AYKY-J 4B x 16 (pro napájení mezi stožáry)</t>
  </si>
  <si>
    <t>Výkopové práce vč. záhozu</t>
  </si>
  <si>
    <t>Sestava kompatibility pro 02 PŘÍLOHA 02 - ROZPOČET - SUCHÝ - VO 2022.xls</t>
  </si>
  <si>
    <t>Demontáž sloupu vč. bourání patky</t>
  </si>
  <si>
    <t>Montáž kabelu AYKY-J 4B x 16</t>
  </si>
  <si>
    <t>Montáž Připojovací svorka na AlFe</t>
  </si>
  <si>
    <t>Montáž Připojovací svorka na AES</t>
  </si>
  <si>
    <t>Montáž Stožárová svorkovnice, typ SR721-1x poj Cu</t>
  </si>
  <si>
    <t>POZNÁMKA:</t>
  </si>
  <si>
    <t>UCHAZEČ VYPLNÍ POLE OZNAČENÁ ŽLUTĚ</t>
  </si>
  <si>
    <t>Montáž svodového kabelu CYKY-J 3x1,5</t>
  </si>
  <si>
    <t>Položkový rozpočet k akci Revitalizace veřejného osvětlení města Stonava</t>
  </si>
  <si>
    <t>Rozvaděč PRVO</t>
  </si>
  <si>
    <t>Montáž rozvaděče PRVO</t>
  </si>
  <si>
    <t>svítidlo parkové LED 30W 2700K</t>
  </si>
  <si>
    <t>svítidlo silniční LED 35W 2700K</t>
  </si>
  <si>
    <t>svítidlo silniční LED 55W 2700K</t>
  </si>
  <si>
    <t>Výložník, konzola na Jbet</t>
  </si>
  <si>
    <t>Montáž výložníku, na Jbet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</si>
  <si>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</si>
  <si>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</si>
  <si>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</si>
  <si>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</si>
  <si>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</si>
  <si>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</si>
  <si>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</si>
  <si>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</si>
  <si>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</si>
  <si>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</si>
  <si>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</si>
  <si>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</si>
  <si>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</si>
  <si>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</si>
  <si>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</si>
  <si>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</si>
  <si>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</si>
  <si>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</si>
  <si>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</si>
  <si>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</si>
  <si>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</si>
  <si>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</si>
  <si>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</si>
  <si>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</si>
  <si>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</si>
  <si>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</si>
  <si>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</si>
  <si>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</si>
  <si>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</si>
  <si>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</si>
  <si>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</si>
  <si>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x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</si>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</sst>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u/>
      <sz val="10"/>
      <color indexed="12"/>
      <name val="Arial CE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2" xfId="0" applyFont="1" applyBorder="1"/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5" fillId="2" borderId="1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3" fontId="5" fillId="0" borderId="1" xfId="0" applyNumberFormat="1" applyFont="1" applyBorder="1"/>
    <xf numFmtId="3" fontId="5" fillId="0" borderId="0" xfId="0" applyNumberFormat="1" applyFont="1"/>
    <xf numFmtId="3" fontId="5" fillId="2" borderId="1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5" fillId="3" borderId="1" xfId="0" applyFont="1" applyFill="1" applyBorder="1"/>
    <xf numFmtId="0" fontId="5" fillId="3" borderId="0" xfId="0" applyFont="1" applyFill="1"/>
    <xf numFmtId="0" fontId="8" fillId="0" borderId="1" xfId="0" applyFont="1" applyBorder="1"/>
    <xf numFmtId="0" fontId="1" fillId="3" borderId="1" xfId="0" applyFont="1" applyFill="1" applyBorder="1"/>
    <xf numFmtId="0" fontId="8" fillId="3" borderId="1" xfId="1" applyFont="1" applyFill="1" applyBorder="1" applyAlignment="1" applyProtection="1">
      <alignment horizontal="left"/>
    </xf>
    <xf numFmtId="3" fontId="5" fillId="4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14" fontId="5" fillId="0" borderId="0" xfId="0" applyNumberFormat="1" applyFont="1"/>
    <xf numFmtId="3" fontId="5" fillId="4" borderId="5" xfId="0" applyNumberFormat="1" applyFont="1" applyFill="1" applyBorder="1"/>
    <xf numFmtId="0" fontId="8" fillId="0" borderId="6" xfId="0" applyFont="1" applyBorder="1"/>
    <xf numFmtId="49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workbookViewId="0">
      <selection activeCell="F6" sqref="F6"/>
    </sheetView>
  </sheetViews>
  <sheetFormatPr defaultColWidth="9.109375" defaultRowHeight="13.2" x14ac:dyDescent="0.25"/>
  <cols>
    <col min="1" max="1" width="9.109375" style="3"/>
    <col min="2" max="2" width="43.6640625" style="2" customWidth="1"/>
    <col min="3" max="3" width="9.109375" style="3"/>
    <col min="4" max="4" width="9.109375" style="2"/>
    <col min="5" max="5" width="10.109375" style="2" customWidth="1"/>
    <col min="6" max="6" width="11" style="2" customWidth="1"/>
    <col min="7" max="7" width="10.88671875" style="2" customWidth="1"/>
    <col min="8" max="8" width="3.5546875" style="2" customWidth="1"/>
    <col min="9" max="9" width="9.88671875" style="2" customWidth="1"/>
    <col min="10" max="10" width="11.109375" style="2" customWidth="1"/>
    <col min="11" max="16384" width="9.109375" style="2"/>
  </cols>
  <sheetData>
    <row r="1" spans="1:10" s="33" customFormat="1" ht="15.6" x14ac:dyDescent="0.3">
      <c r="A1" s="32"/>
      <c r="C1" s="32"/>
    </row>
    <row r="2" spans="1:10" ht="15.6" x14ac:dyDescent="0.3">
      <c r="B2" s="33" t="s">
        <v>69</v>
      </c>
    </row>
    <row r="3" spans="1:10" x14ac:dyDescent="0.25">
      <c r="A3" s="6" t="s">
        <v>27</v>
      </c>
      <c r="B3" s="8" t="s">
        <v>28</v>
      </c>
      <c r="C3" s="10" t="s">
        <v>30</v>
      </c>
      <c r="D3" s="6" t="s">
        <v>29</v>
      </c>
      <c r="E3" s="11" t="s">
        <v>31</v>
      </c>
      <c r="F3" s="12"/>
      <c r="G3" s="13"/>
      <c r="H3" s="4"/>
      <c r="I3" s="12" t="s">
        <v>35</v>
      </c>
      <c r="J3" s="13"/>
    </row>
    <row r="4" spans="1:10" x14ac:dyDescent="0.25">
      <c r="A4" s="7"/>
      <c r="B4" s="9"/>
      <c r="C4" s="9"/>
      <c r="D4" s="7"/>
      <c r="E4" s="4" t="s">
        <v>32</v>
      </c>
      <c r="F4" s="4" t="s">
        <v>33</v>
      </c>
      <c r="G4" s="4" t="s">
        <v>34</v>
      </c>
      <c r="H4" s="4"/>
      <c r="I4" s="4" t="s">
        <v>33</v>
      </c>
      <c r="J4" s="4" t="s">
        <v>34</v>
      </c>
    </row>
    <row r="5" spans="1:10" x14ac:dyDescent="0.25">
      <c r="A5" s="17" t="s">
        <v>40</v>
      </c>
      <c r="B5" s="18" t="s">
        <v>41</v>
      </c>
      <c r="C5" s="18"/>
      <c r="D5" s="17"/>
      <c r="E5" s="16"/>
      <c r="F5" s="16"/>
      <c r="G5" s="16"/>
      <c r="H5" s="16"/>
      <c r="I5" s="16"/>
      <c r="J5" s="16"/>
    </row>
    <row r="6" spans="1:10" x14ac:dyDescent="0.25">
      <c r="A6" s="44" t="s">
        <v>77</v>
      </c>
      <c r="B6" s="38" t="s">
        <v>72</v>
      </c>
      <c r="C6" s="34">
        <v>36</v>
      </c>
      <c r="D6" s="5" t="s">
        <v>0</v>
      </c>
      <c r="E6" s="39"/>
      <c r="F6" s="29">
        <f>PRODUCT(E6,C6)</f>
        <v>36</v>
      </c>
      <c r="G6" s="4">
        <v>0</v>
      </c>
      <c r="H6" s="4" t="s">
        <v>5</v>
      </c>
      <c r="I6" s="29">
        <f>PRODUCT(F6,1.21)</f>
        <v>43.56</v>
      </c>
      <c r="J6" s="4">
        <v>0</v>
      </c>
    </row>
    <row r="7" spans="1:10" x14ac:dyDescent="0.25">
      <c r="A7" s="44" t="s">
        <v>78</v>
      </c>
      <c r="B7" s="38" t="s">
        <v>73</v>
      </c>
      <c r="C7" s="34">
        <v>115</v>
      </c>
      <c r="D7" s="5" t="s">
        <v>0</v>
      </c>
      <c r="E7" s="39"/>
      <c r="F7" s="29">
        <f t="shared" ref="F7:F16" si="0">PRODUCT(E7,C7)</f>
        <v>115</v>
      </c>
      <c r="G7" s="4">
        <v>0</v>
      </c>
      <c r="H7" s="4"/>
      <c r="I7" s="29">
        <f t="shared" ref="I7:I16" si="1">PRODUCT(F7,1.21)</f>
        <v>139.15</v>
      </c>
      <c r="J7" s="4">
        <v>0</v>
      </c>
    </row>
    <row r="8" spans="1:10" ht="14.25" customHeight="1" x14ac:dyDescent="0.25">
      <c r="A8" s="44" t="s">
        <v>79</v>
      </c>
      <c r="B8" s="38" t="s">
        <v>74</v>
      </c>
      <c r="C8" s="34">
        <v>144</v>
      </c>
      <c r="D8" s="5" t="s">
        <v>0</v>
      </c>
      <c r="E8" s="39"/>
      <c r="F8" s="29">
        <f t="shared" si="0"/>
        <v>144</v>
      </c>
      <c r="G8" s="4">
        <v>0</v>
      </c>
      <c r="H8" s="4" t="s">
        <v>5</v>
      </c>
      <c r="I8" s="29">
        <f t="shared" si="1"/>
        <v>174.24</v>
      </c>
      <c r="J8" s="4">
        <v>0</v>
      </c>
    </row>
    <row r="9" spans="1:10" x14ac:dyDescent="0.25">
      <c r="A9" s="44" t="s">
        <v>80</v>
      </c>
      <c r="B9" s="36" t="s">
        <v>75</v>
      </c>
      <c r="C9" s="34">
        <v>154</v>
      </c>
      <c r="D9" s="5" t="s">
        <v>0</v>
      </c>
      <c r="E9" s="39"/>
      <c r="F9" s="29">
        <f t="shared" si="0"/>
        <v>154</v>
      </c>
      <c r="G9" s="4">
        <v>0</v>
      </c>
      <c r="H9" s="4"/>
      <c r="I9" s="29">
        <f t="shared" si="1"/>
        <v>186.34</v>
      </c>
      <c r="J9" s="4">
        <v>0</v>
      </c>
    </row>
    <row r="10" spans="1:10" x14ac:dyDescent="0.25">
      <c r="A10" s="44" t="s">
        <v>81</v>
      </c>
      <c r="B10" s="36" t="s">
        <v>1</v>
      </c>
      <c r="C10" s="34">
        <v>1950</v>
      </c>
      <c r="D10" s="5" t="s">
        <v>2</v>
      </c>
      <c r="E10" s="39"/>
      <c r="F10" s="29">
        <f t="shared" si="0"/>
        <v>1950</v>
      </c>
      <c r="G10" s="4">
        <v>0</v>
      </c>
      <c r="H10" s="4"/>
      <c r="I10" s="29">
        <f t="shared" si="1"/>
        <v>2359.5</v>
      </c>
      <c r="J10" s="4">
        <v>0</v>
      </c>
    </row>
    <row r="11" spans="1:10" x14ac:dyDescent="0.25">
      <c r="A11" s="44" t="s">
        <v>82</v>
      </c>
      <c r="B11" s="36" t="s">
        <v>47</v>
      </c>
      <c r="C11" s="34">
        <v>135</v>
      </c>
      <c r="D11" s="5" t="s">
        <v>0</v>
      </c>
      <c r="E11" s="39"/>
      <c r="F11" s="29">
        <f t="shared" si="0"/>
        <v>135</v>
      </c>
      <c r="G11" s="4">
        <v>0</v>
      </c>
      <c r="H11" s="4"/>
      <c r="I11" s="29">
        <f t="shared" si="1"/>
        <v>163.35</v>
      </c>
      <c r="J11" s="4">
        <v>0</v>
      </c>
    </row>
    <row r="12" spans="1:10" x14ac:dyDescent="0.25">
      <c r="A12" s="44" t="s">
        <v>83</v>
      </c>
      <c r="B12" s="36" t="s">
        <v>58</v>
      </c>
      <c r="C12" s="34">
        <v>0</v>
      </c>
      <c r="D12" s="5" t="s">
        <v>2</v>
      </c>
      <c r="E12" s="29" t="s">
        <v>108</v>
      </c>
      <c r="F12" s="29" t="s">
        <v>108</v>
      </c>
      <c r="G12" s="4" t="s">
        <v>108</v>
      </c>
      <c r="H12" s="4"/>
      <c r="I12" s="29" t="s">
        <v>108</v>
      </c>
      <c r="J12" s="29" t="s">
        <v>108</v>
      </c>
    </row>
    <row r="13" spans="1:10" x14ac:dyDescent="0.25">
      <c r="A13" s="44" t="s">
        <v>84</v>
      </c>
      <c r="B13" s="36" t="s">
        <v>48</v>
      </c>
      <c r="C13" s="34">
        <v>0</v>
      </c>
      <c r="D13" s="5" t="s">
        <v>0</v>
      </c>
      <c r="E13" s="39"/>
      <c r="F13" s="29">
        <f t="shared" si="0"/>
        <v>0</v>
      </c>
      <c r="G13" s="4">
        <v>0</v>
      </c>
      <c r="H13" s="4"/>
      <c r="I13" s="29">
        <f t="shared" si="1"/>
        <v>0</v>
      </c>
      <c r="J13" s="4">
        <v>0</v>
      </c>
    </row>
    <row r="14" spans="1:10" x14ac:dyDescent="0.25">
      <c r="A14" s="44" t="s">
        <v>85</v>
      </c>
      <c r="B14" s="36" t="s">
        <v>49</v>
      </c>
      <c r="C14" s="34">
        <v>320</v>
      </c>
      <c r="D14" s="5" t="s">
        <v>0</v>
      </c>
      <c r="E14" s="39"/>
      <c r="F14" s="29">
        <f t="shared" si="0"/>
        <v>320</v>
      </c>
      <c r="G14" s="4">
        <v>0</v>
      </c>
      <c r="H14" s="4"/>
      <c r="I14" s="29">
        <f t="shared" si="1"/>
        <v>387.2</v>
      </c>
      <c r="J14" s="4">
        <v>0</v>
      </c>
    </row>
    <row r="15" spans="1:10" x14ac:dyDescent="0.25">
      <c r="A15" s="44" t="s">
        <v>86</v>
      </c>
      <c r="B15" s="36" t="s">
        <v>3</v>
      </c>
      <c r="C15" s="34">
        <v>0</v>
      </c>
      <c r="D15" s="5" t="s">
        <v>0</v>
      </c>
      <c r="E15" s="29" t="s">
        <v>108</v>
      </c>
      <c r="F15" s="29" t="s">
        <v>108</v>
      </c>
      <c r="G15" s="4" t="s">
        <v>108</v>
      </c>
      <c r="H15" s="4"/>
      <c r="I15" s="29" t="s">
        <v>108</v>
      </c>
      <c r="J15" s="4" t="s">
        <v>108</v>
      </c>
    </row>
    <row r="16" spans="1:10" x14ac:dyDescent="0.25">
      <c r="A16" s="44" t="s">
        <v>87</v>
      </c>
      <c r="B16" s="37" t="s">
        <v>70</v>
      </c>
      <c r="C16" s="34">
        <v>3</v>
      </c>
      <c r="D16" s="5" t="s">
        <v>0</v>
      </c>
      <c r="E16" s="39"/>
      <c r="F16" s="29">
        <f t="shared" si="0"/>
        <v>3</v>
      </c>
      <c r="G16" s="4">
        <v>0</v>
      </c>
      <c r="H16" s="4"/>
      <c r="I16" s="29">
        <f t="shared" si="1"/>
        <v>3.63</v>
      </c>
      <c r="J16" s="4">
        <v>0</v>
      </c>
    </row>
    <row r="17" spans="1:13" x14ac:dyDescent="0.25">
      <c r="C17" s="35" t="s">
        <v>5</v>
      </c>
      <c r="D17" s="3"/>
      <c r="E17" s="30"/>
      <c r="F17" s="30"/>
      <c r="I17" s="30"/>
    </row>
    <row r="18" spans="1:13" x14ac:dyDescent="0.25">
      <c r="C18" s="35"/>
      <c r="D18" s="3"/>
      <c r="E18" s="30"/>
      <c r="F18" s="30"/>
      <c r="I18" s="30"/>
    </row>
    <row r="19" spans="1:13" x14ac:dyDescent="0.25">
      <c r="A19" s="14" t="s">
        <v>38</v>
      </c>
      <c r="B19" s="15" t="s">
        <v>39</v>
      </c>
      <c r="C19" s="34"/>
      <c r="D19" s="14"/>
      <c r="E19" s="31"/>
      <c r="F19" s="31"/>
      <c r="G19" s="16"/>
      <c r="H19" s="16"/>
      <c r="I19" s="31"/>
      <c r="J19" s="16"/>
    </row>
    <row r="20" spans="1:13" x14ac:dyDescent="0.25">
      <c r="A20" s="44" t="s">
        <v>98</v>
      </c>
      <c r="B20" s="36" t="s">
        <v>57</v>
      </c>
      <c r="C20" s="34">
        <v>295</v>
      </c>
      <c r="D20" s="5" t="s">
        <v>0</v>
      </c>
      <c r="E20" s="39"/>
      <c r="F20" s="29">
        <f t="shared" ref="F20:F28" si="2">PRODUCT(E20,C20)</f>
        <v>295</v>
      </c>
      <c r="G20" s="4">
        <v>0</v>
      </c>
      <c r="H20" s="4"/>
      <c r="I20" s="29">
        <f t="shared" ref="I20:I30" si="3">PRODUCT(F20,1.21)</f>
        <v>356.95</v>
      </c>
      <c r="J20" s="4">
        <v>0</v>
      </c>
    </row>
    <row r="21" spans="1:13" x14ac:dyDescent="0.25">
      <c r="A21" s="44" t="s">
        <v>88</v>
      </c>
      <c r="B21" s="36" t="s">
        <v>61</v>
      </c>
      <c r="C21" s="34">
        <v>0</v>
      </c>
      <c r="D21" s="5" t="s">
        <v>0</v>
      </c>
      <c r="E21" s="29" t="s">
        <v>108</v>
      </c>
      <c r="F21" s="29" t="s">
        <v>108</v>
      </c>
      <c r="G21" s="4" t="s">
        <v>108</v>
      </c>
      <c r="H21" s="4"/>
      <c r="I21" s="29" t="s">
        <v>108</v>
      </c>
      <c r="J21" s="4" t="s">
        <v>108</v>
      </c>
      <c r="M21" s="30"/>
    </row>
    <row r="22" spans="1:13" x14ac:dyDescent="0.25">
      <c r="A22" s="44" t="s">
        <v>89</v>
      </c>
      <c r="B22" s="36" t="s">
        <v>4</v>
      </c>
      <c r="C22" s="34">
        <v>295</v>
      </c>
      <c r="D22" s="5" t="s">
        <v>0</v>
      </c>
      <c r="E22" s="39"/>
      <c r="F22" s="29">
        <f t="shared" si="2"/>
        <v>295</v>
      </c>
      <c r="G22" s="4">
        <v>0</v>
      </c>
      <c r="H22" s="4"/>
      <c r="I22" s="29">
        <f t="shared" si="3"/>
        <v>356.95</v>
      </c>
      <c r="J22" s="4">
        <v>0</v>
      </c>
    </row>
    <row r="23" spans="1:13" x14ac:dyDescent="0.25">
      <c r="A23" s="44" t="s">
        <v>90</v>
      </c>
      <c r="B23" s="36" t="s">
        <v>68</v>
      </c>
      <c r="C23" s="34">
        <v>1950</v>
      </c>
      <c r="D23" s="5" t="s">
        <v>2</v>
      </c>
      <c r="E23" s="39"/>
      <c r="F23" s="29">
        <f t="shared" si="2"/>
        <v>1950</v>
      </c>
      <c r="G23" s="4">
        <v>0</v>
      </c>
      <c r="H23" s="4"/>
      <c r="I23" s="29">
        <f t="shared" si="3"/>
        <v>2359.5</v>
      </c>
      <c r="J23" s="4">
        <v>0</v>
      </c>
    </row>
    <row r="24" spans="1:13" x14ac:dyDescent="0.25">
      <c r="A24" s="44" t="s">
        <v>91</v>
      </c>
      <c r="B24" s="36" t="s">
        <v>62</v>
      </c>
      <c r="C24" s="34">
        <v>0</v>
      </c>
      <c r="D24" s="5" t="s">
        <v>2</v>
      </c>
      <c r="E24" s="29" t="s">
        <v>108</v>
      </c>
      <c r="F24" s="29" t="s">
        <v>108</v>
      </c>
      <c r="G24" s="4" t="s">
        <v>108</v>
      </c>
      <c r="H24" s="4"/>
      <c r="I24" s="29" t="s">
        <v>108</v>
      </c>
      <c r="J24" s="29" t="s">
        <v>108</v>
      </c>
    </row>
    <row r="25" spans="1:13" x14ac:dyDescent="0.25">
      <c r="A25" s="44" t="s">
        <v>92</v>
      </c>
      <c r="B25" s="36" t="s">
        <v>63</v>
      </c>
      <c r="C25" s="34">
        <v>0</v>
      </c>
      <c r="D25" s="5" t="s">
        <v>0</v>
      </c>
      <c r="E25" s="45" t="s">
        <v>108</v>
      </c>
      <c r="F25" s="29" t="s">
        <v>109</v>
      </c>
      <c r="G25" s="4">
        <v>0</v>
      </c>
      <c r="H25" s="4"/>
      <c r="I25" s="29" t="s">
        <v>108</v>
      </c>
      <c r="J25" s="4" t="s">
        <v>108</v>
      </c>
    </row>
    <row r="26" spans="1:13" x14ac:dyDescent="0.25">
      <c r="A26" s="44" t="s">
        <v>93</v>
      </c>
      <c r="B26" s="36" t="s">
        <v>64</v>
      </c>
      <c r="C26" s="34">
        <v>320</v>
      </c>
      <c r="D26" s="5" t="s">
        <v>0</v>
      </c>
      <c r="E26" s="39"/>
      <c r="F26" s="29">
        <f>PRODUCT(E26,C26)</f>
        <v>320</v>
      </c>
      <c r="G26" s="4">
        <v>0</v>
      </c>
      <c r="H26" s="4"/>
      <c r="I26" s="29">
        <f>PRODUCT(F26,1.21)</f>
        <v>387.2</v>
      </c>
      <c r="J26" s="4">
        <v>0</v>
      </c>
    </row>
    <row r="27" spans="1:13" x14ac:dyDescent="0.25">
      <c r="A27" s="44" t="s">
        <v>94</v>
      </c>
      <c r="B27" s="36" t="s">
        <v>76</v>
      </c>
      <c r="C27" s="34">
        <v>154</v>
      </c>
      <c r="D27" s="5" t="s">
        <v>0</v>
      </c>
      <c r="E27" s="39"/>
      <c r="F27" s="29">
        <f t="shared" si="2"/>
        <v>154</v>
      </c>
      <c r="G27" s="4">
        <v>0</v>
      </c>
      <c r="H27" s="4"/>
      <c r="I27" s="29">
        <f t="shared" si="3"/>
        <v>186.34</v>
      </c>
      <c r="J27" s="4">
        <v>0</v>
      </c>
    </row>
    <row r="28" spans="1:13" x14ac:dyDescent="0.25">
      <c r="A28" s="44" t="s">
        <v>95</v>
      </c>
      <c r="B28" s="36" t="s">
        <v>65</v>
      </c>
      <c r="C28" s="34">
        <v>135</v>
      </c>
      <c r="D28" s="5" t="s">
        <v>0</v>
      </c>
      <c r="E28" s="39"/>
      <c r="F28" s="29">
        <f t="shared" si="2"/>
        <v>135</v>
      </c>
      <c r="G28" s="4">
        <v>0</v>
      </c>
      <c r="H28" s="4"/>
      <c r="I28" s="29">
        <f t="shared" si="3"/>
        <v>163.35</v>
      </c>
      <c r="J28" s="4">
        <v>0</v>
      </c>
    </row>
    <row r="29" spans="1:13" x14ac:dyDescent="0.25">
      <c r="A29" s="44" t="s">
        <v>96</v>
      </c>
      <c r="B29" s="36" t="s">
        <v>59</v>
      </c>
      <c r="C29" s="34">
        <v>0</v>
      </c>
      <c r="D29" s="5" t="s">
        <v>2</v>
      </c>
      <c r="E29" s="29" t="s">
        <v>108</v>
      </c>
      <c r="F29" s="29" t="s">
        <v>108</v>
      </c>
      <c r="G29" s="4" t="s">
        <v>108</v>
      </c>
      <c r="H29" s="4"/>
      <c r="I29" s="29" t="s">
        <v>108</v>
      </c>
      <c r="J29" s="29" t="s">
        <v>108</v>
      </c>
    </row>
    <row r="30" spans="1:13" x14ac:dyDescent="0.25">
      <c r="A30" s="44" t="s">
        <v>97</v>
      </c>
      <c r="B30" s="43" t="s">
        <v>71</v>
      </c>
      <c r="C30" s="34">
        <v>3</v>
      </c>
      <c r="D30" s="5" t="s">
        <v>0</v>
      </c>
      <c r="E30" s="42"/>
      <c r="F30" s="29">
        <f>PRODUCT(C30,E30)</f>
        <v>3</v>
      </c>
      <c r="G30" s="4"/>
      <c r="H30" s="12"/>
      <c r="I30" s="29">
        <f t="shared" si="3"/>
        <v>3.63</v>
      </c>
      <c r="J30" s="29">
        <v>0</v>
      </c>
    </row>
    <row r="31" spans="1:13" x14ac:dyDescent="0.25">
      <c r="C31" s="2"/>
      <c r="D31" s="3"/>
      <c r="E31" s="30"/>
      <c r="F31" s="30"/>
      <c r="I31" s="30"/>
    </row>
    <row r="32" spans="1:13" x14ac:dyDescent="0.25">
      <c r="A32" s="2"/>
      <c r="C32" s="2"/>
      <c r="D32" s="3"/>
      <c r="E32" s="30"/>
      <c r="F32" s="30"/>
      <c r="I32" s="30"/>
    </row>
    <row r="33" spans="1:10" x14ac:dyDescent="0.25">
      <c r="A33" s="14" t="s">
        <v>36</v>
      </c>
      <c r="B33" s="15" t="s">
        <v>37</v>
      </c>
      <c r="C33" s="16"/>
      <c r="D33" s="14"/>
      <c r="E33" s="31"/>
      <c r="F33" s="31"/>
      <c r="G33" s="16"/>
      <c r="H33" s="16"/>
      <c r="I33" s="31"/>
      <c r="J33" s="16"/>
    </row>
    <row r="34" spans="1:10" x14ac:dyDescent="0.25">
      <c r="A34" s="44" t="s">
        <v>99</v>
      </c>
      <c r="B34" s="36" t="s">
        <v>6</v>
      </c>
      <c r="C34" s="4">
        <v>147</v>
      </c>
      <c r="D34" s="5" t="s">
        <v>7</v>
      </c>
      <c r="E34" s="39"/>
      <c r="F34" s="29">
        <f t="shared" ref="F34:F42" si="4">PRODUCT(E34,C34)</f>
        <v>147</v>
      </c>
      <c r="G34" s="4">
        <v>0</v>
      </c>
      <c r="H34" s="4"/>
      <c r="I34" s="29">
        <f t="shared" ref="I34:I42" si="5">PRODUCT(F34,1.21)</f>
        <v>177.87</v>
      </c>
      <c r="J34" s="4">
        <v>0</v>
      </c>
    </row>
    <row r="35" spans="1:10" x14ac:dyDescent="0.25">
      <c r="A35" s="44" t="s">
        <v>100</v>
      </c>
      <c r="B35" s="36" t="s">
        <v>8</v>
      </c>
      <c r="C35" s="4">
        <v>1</v>
      </c>
      <c r="D35" s="5" t="s">
        <v>9</v>
      </c>
      <c r="E35" s="39"/>
      <c r="F35" s="29">
        <f t="shared" si="4"/>
        <v>1</v>
      </c>
      <c r="G35" s="4">
        <v>0</v>
      </c>
      <c r="H35" s="4"/>
      <c r="I35" s="29">
        <f t="shared" si="5"/>
        <v>1.21</v>
      </c>
      <c r="J35" s="4">
        <v>0</v>
      </c>
    </row>
    <row r="36" spans="1:10" x14ac:dyDescent="0.25">
      <c r="A36" s="44" t="s">
        <v>101</v>
      </c>
      <c r="B36" s="36" t="s">
        <v>10</v>
      </c>
      <c r="C36" s="4">
        <v>1</v>
      </c>
      <c r="D36" s="5" t="s">
        <v>11</v>
      </c>
      <c r="E36" s="39"/>
      <c r="F36" s="29">
        <v>0</v>
      </c>
      <c r="G36" s="29">
        <f>PRODUCT(E36,C36)</f>
        <v>1</v>
      </c>
      <c r="H36" s="29"/>
      <c r="I36" s="29">
        <f t="shared" si="5"/>
        <v>0</v>
      </c>
      <c r="J36" s="29">
        <f>PRODUCT(G36,1.21)</f>
        <v>1.21</v>
      </c>
    </row>
    <row r="37" spans="1:10" x14ac:dyDescent="0.25">
      <c r="A37" s="44" t="s">
        <v>102</v>
      </c>
      <c r="B37" s="36" t="s">
        <v>12</v>
      </c>
      <c r="C37" s="4">
        <v>1</v>
      </c>
      <c r="D37" s="5" t="s">
        <v>9</v>
      </c>
      <c r="E37" s="39"/>
      <c r="F37" s="29">
        <v>0</v>
      </c>
      <c r="G37" s="29">
        <f>PRODUCT(E37,C37)</f>
        <v>1</v>
      </c>
      <c r="H37" s="29"/>
      <c r="I37" s="29">
        <f t="shared" si="5"/>
        <v>0</v>
      </c>
      <c r="J37" s="29">
        <f>PRODUCT(G37,1.21)</f>
        <v>1.21</v>
      </c>
    </row>
    <row r="38" spans="1:10" x14ac:dyDescent="0.25">
      <c r="A38" s="44" t="s">
        <v>103</v>
      </c>
      <c r="B38" s="36" t="s">
        <v>13</v>
      </c>
      <c r="C38" s="4">
        <v>0</v>
      </c>
      <c r="D38" s="5" t="s">
        <v>9</v>
      </c>
      <c r="E38" s="29" t="s">
        <v>108</v>
      </c>
      <c r="F38" s="29" t="s">
        <v>108</v>
      </c>
      <c r="G38" s="4" t="s">
        <v>108</v>
      </c>
      <c r="H38" s="4"/>
      <c r="I38" s="29" t="s">
        <v>108</v>
      </c>
      <c r="J38" s="4">
        <v>0</v>
      </c>
    </row>
    <row r="39" spans="1:10" x14ac:dyDescent="0.25">
      <c r="A39" s="44" t="s">
        <v>104</v>
      </c>
      <c r="B39" s="36" t="s">
        <v>14</v>
      </c>
      <c r="C39" s="4">
        <v>0</v>
      </c>
      <c r="D39" s="5" t="s">
        <v>9</v>
      </c>
      <c r="E39" s="29" t="s">
        <v>108</v>
      </c>
      <c r="F39" s="29" t="s">
        <v>108</v>
      </c>
      <c r="G39" s="4" t="s">
        <v>108</v>
      </c>
      <c r="H39" s="4"/>
      <c r="I39" s="29" t="s">
        <v>108</v>
      </c>
      <c r="J39" s="4">
        <v>0</v>
      </c>
    </row>
    <row r="40" spans="1:10" x14ac:dyDescent="0.25">
      <c r="A40" s="44" t="s">
        <v>105</v>
      </c>
      <c r="B40" s="36" t="s">
        <v>15</v>
      </c>
      <c r="C40" s="4">
        <v>1</v>
      </c>
      <c r="D40" s="5" t="s">
        <v>9</v>
      </c>
      <c r="E40" s="39"/>
      <c r="F40" s="29">
        <f t="shared" si="4"/>
        <v>1</v>
      </c>
      <c r="G40" s="4">
        <v>0</v>
      </c>
      <c r="H40" s="4"/>
      <c r="I40" s="29">
        <f t="shared" si="5"/>
        <v>1.21</v>
      </c>
      <c r="J40" s="4">
        <v>0</v>
      </c>
    </row>
    <row r="41" spans="1:10" x14ac:dyDescent="0.25">
      <c r="A41" s="44" t="s">
        <v>106</v>
      </c>
      <c r="B41" s="36" t="s">
        <v>16</v>
      </c>
      <c r="C41" s="4">
        <v>0</v>
      </c>
      <c r="D41" s="5" t="s">
        <v>9</v>
      </c>
      <c r="E41" s="29" t="s">
        <v>108</v>
      </c>
      <c r="F41" s="29" t="s">
        <v>108</v>
      </c>
      <c r="G41" s="4" t="s">
        <v>108</v>
      </c>
      <c r="H41" s="4"/>
      <c r="I41" s="29" t="s">
        <v>108</v>
      </c>
      <c r="J41" s="4">
        <v>0</v>
      </c>
    </row>
    <row r="42" spans="1:10" x14ac:dyDescent="0.25">
      <c r="A42" s="44" t="s">
        <v>107</v>
      </c>
      <c r="B42" s="36" t="s">
        <v>17</v>
      </c>
      <c r="C42" s="4">
        <v>1</v>
      </c>
      <c r="D42" s="5" t="s">
        <v>9</v>
      </c>
      <c r="E42" s="39"/>
      <c r="F42" s="29">
        <f t="shared" si="4"/>
        <v>1</v>
      </c>
      <c r="G42" s="4">
        <v>0</v>
      </c>
      <c r="H42" s="4"/>
      <c r="I42" s="29">
        <f t="shared" si="5"/>
        <v>1.21</v>
      </c>
      <c r="J42" s="4">
        <v>0</v>
      </c>
    </row>
    <row r="43" spans="1:10" x14ac:dyDescent="0.25">
      <c r="A43" s="16" t="s">
        <v>18</v>
      </c>
      <c r="B43" s="16" t="s">
        <v>5</v>
      </c>
      <c r="C43" s="16"/>
      <c r="D43" s="14"/>
      <c r="E43" s="31"/>
      <c r="F43" s="31">
        <f>SUM(F6:F42)</f>
        <v>6159</v>
      </c>
      <c r="G43" s="31">
        <f>SUM(G6:G42)</f>
        <v>2</v>
      </c>
      <c r="H43" s="16"/>
      <c r="I43" s="31">
        <f>SUM(I6:I42)</f>
        <v>7452.39</v>
      </c>
      <c r="J43" s="31">
        <f>PRODUCT(G43,1.21)</f>
        <v>2.42</v>
      </c>
    </row>
    <row r="44" spans="1:10" x14ac:dyDescent="0.25">
      <c r="C44" s="2"/>
      <c r="D44" s="3"/>
    </row>
    <row r="45" spans="1:10" x14ac:dyDescent="0.25">
      <c r="B45" s="2" t="s">
        <v>19</v>
      </c>
      <c r="C45" s="2"/>
      <c r="D45" s="3"/>
    </row>
    <row r="46" spans="1:10" x14ac:dyDescent="0.25">
      <c r="B46" s="1" t="s">
        <v>45</v>
      </c>
      <c r="C46" s="2"/>
      <c r="D46" s="19" t="s">
        <v>42</v>
      </c>
      <c r="E46" s="20" t="s">
        <v>43</v>
      </c>
      <c r="F46" s="20" t="s">
        <v>44</v>
      </c>
      <c r="G46" s="2" t="s">
        <v>46</v>
      </c>
    </row>
    <row r="47" spans="1:10" x14ac:dyDescent="0.25">
      <c r="A47" s="5" t="s">
        <v>20</v>
      </c>
      <c r="B47" s="4" t="s">
        <v>21</v>
      </c>
      <c r="C47" s="4"/>
      <c r="D47" s="5"/>
      <c r="E47" s="29">
        <f>SUM(F43:G43)</f>
        <v>6161</v>
      </c>
      <c r="F47" s="29">
        <f>PRODUCT(E47,0.21)</f>
        <v>1293.81</v>
      </c>
      <c r="G47" s="29">
        <f>SUM(E47:F47)</f>
        <v>7454.8099999999995</v>
      </c>
    </row>
    <row r="48" spans="1:10" x14ac:dyDescent="0.25">
      <c r="A48" s="5" t="s">
        <v>22</v>
      </c>
      <c r="B48" s="4" t="s">
        <v>23</v>
      </c>
      <c r="C48" s="4">
        <v>98</v>
      </c>
      <c r="D48" s="5" t="s">
        <v>24</v>
      </c>
      <c r="E48" s="29">
        <f>SUM(F43)</f>
        <v>6159</v>
      </c>
      <c r="F48" s="29">
        <f>PRODUCT(E48,0.21)</f>
        <v>1293.3899999999999</v>
      </c>
      <c r="G48" s="29">
        <f>SUM(E48:F48)</f>
        <v>7452.3899999999994</v>
      </c>
    </row>
    <row r="49" spans="1:7" x14ac:dyDescent="0.25">
      <c r="A49" s="5" t="s">
        <v>25</v>
      </c>
      <c r="B49" s="4" t="s">
        <v>26</v>
      </c>
      <c r="C49" s="4">
        <v>2</v>
      </c>
      <c r="D49" s="5" t="s">
        <v>24</v>
      </c>
      <c r="E49" s="29">
        <f>SUM(G43)</f>
        <v>2</v>
      </c>
      <c r="F49" s="29">
        <f>PRODUCT(E49,0.21)</f>
        <v>0.42</v>
      </c>
      <c r="G49" s="29">
        <f>SUM(E49:F49)</f>
        <v>2.42</v>
      </c>
    </row>
    <row r="52" spans="1:7" x14ac:dyDescent="0.25">
      <c r="B52" s="41"/>
    </row>
    <row r="55" spans="1:7" x14ac:dyDescent="0.25">
      <c r="B55" s="1" t="s">
        <v>66</v>
      </c>
    </row>
    <row r="56" spans="1:7" x14ac:dyDescent="0.25">
      <c r="B56" s="1" t="s">
        <v>67</v>
      </c>
      <c r="C56" s="4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10"/>
  <sheetViews>
    <sheetView showGridLines="0" workbookViewId="0">
      <selection activeCell="F4" sqref="F4"/>
    </sheetView>
  </sheetViews>
  <sheetFormatPr defaultRowHeight="14.4" x14ac:dyDescent="0.3"/>
  <cols>
    <col min="1" max="1" width="1.109375" customWidth="1"/>
    <col min="2" max="2" width="64.44140625" customWidth="1"/>
    <col min="3" max="3" width="1.5546875" customWidth="1"/>
    <col min="4" max="4" width="5.5546875" customWidth="1"/>
    <col min="5" max="6" width="16" customWidth="1"/>
  </cols>
  <sheetData>
    <row r="1" spans="2:6" ht="28.8" x14ac:dyDescent="0.3">
      <c r="B1" s="21" t="s">
        <v>60</v>
      </c>
      <c r="C1" s="21"/>
      <c r="D1" s="25"/>
      <c r="E1" s="25"/>
      <c r="F1" s="25"/>
    </row>
    <row r="2" spans="2:6" x14ac:dyDescent="0.3">
      <c r="B2" s="21" t="s">
        <v>50</v>
      </c>
      <c r="C2" s="21"/>
      <c r="D2" s="25"/>
      <c r="E2" s="25"/>
      <c r="F2" s="25"/>
    </row>
    <row r="3" spans="2:6" x14ac:dyDescent="0.3">
      <c r="B3" s="22"/>
      <c r="C3" s="22"/>
      <c r="D3" s="26"/>
      <c r="E3" s="26"/>
      <c r="F3" s="26"/>
    </row>
    <row r="4" spans="2:6" ht="57.6" x14ac:dyDescent="0.3">
      <c r="B4" s="22" t="s">
        <v>51</v>
      </c>
      <c r="C4" s="22"/>
      <c r="D4" s="26"/>
      <c r="E4" s="26"/>
      <c r="F4" s="26"/>
    </row>
    <row r="5" spans="2:6" x14ac:dyDescent="0.3">
      <c r="B5" s="22"/>
      <c r="C5" s="22"/>
      <c r="D5" s="26"/>
      <c r="E5" s="26"/>
      <c r="F5" s="26"/>
    </row>
    <row r="6" spans="2:6" x14ac:dyDescent="0.3">
      <c r="B6" s="21" t="s">
        <v>52</v>
      </c>
      <c r="C6" s="21"/>
      <c r="D6" s="25"/>
      <c r="E6" s="25" t="s">
        <v>53</v>
      </c>
      <c r="F6" s="25" t="s">
        <v>54</v>
      </c>
    </row>
    <row r="7" spans="2:6" ht="15" thickBot="1" x14ac:dyDescent="0.35">
      <c r="B7" s="22"/>
      <c r="C7" s="22"/>
      <c r="D7" s="26"/>
      <c r="E7" s="26"/>
      <c r="F7" s="26"/>
    </row>
    <row r="8" spans="2:6" ht="43.8" thickBot="1" x14ac:dyDescent="0.35">
      <c r="B8" s="23" t="s">
        <v>55</v>
      </c>
      <c r="C8" s="24"/>
      <c r="D8" s="27"/>
      <c r="E8" s="27">
        <v>5</v>
      </c>
      <c r="F8" s="28" t="s">
        <v>56</v>
      </c>
    </row>
    <row r="9" spans="2:6" x14ac:dyDescent="0.3">
      <c r="B9" s="22"/>
      <c r="C9" s="22"/>
      <c r="D9" s="26"/>
      <c r="E9" s="26"/>
      <c r="F9" s="26"/>
    </row>
    <row r="10" spans="2:6" x14ac:dyDescent="0.3">
      <c r="B10" s="22"/>
      <c r="C10" s="22"/>
      <c r="D10" s="26"/>
      <c r="E10" s="26"/>
      <c r="F10" s="2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Sestava kompatibility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Renata Klodova</cp:lastModifiedBy>
  <dcterms:created xsi:type="dcterms:W3CDTF">2022-01-24T12:27:00Z</dcterms:created>
  <dcterms:modified xsi:type="dcterms:W3CDTF">2023-09-25T15:38:52Z</dcterms:modified>
</cp:coreProperties>
</file>